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56\"/>
    </mc:Choice>
  </mc:AlternateContent>
  <xr:revisionPtr revIDLastSave="0" documentId="13_ncr:1_{857E00DD-4065-4471-B9F6-7C20E75003D2}" xr6:coauthVersionLast="47" xr6:coauthVersionMax="47" xr10:uidLastSave="{00000000-0000-0000-0000-000000000000}"/>
  <bookViews>
    <workbookView xWindow="96" yWindow="2328" windowWidth="17640" windowHeight="1128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5" i="1"/>
  <c r="G39" i="1" s="1"/>
  <c r="G40" i="1" s="1"/>
  <c r="H33" i="1"/>
  <c r="E33" i="1"/>
  <c r="E34" i="1" s="1"/>
  <c r="E35" i="1" s="1"/>
  <c r="E39" i="1" s="1"/>
  <c r="E40" i="1" s="1"/>
  <c r="E30" i="1"/>
  <c r="F30" i="1"/>
  <c r="F34" i="1" s="1"/>
  <c r="F35" i="1" s="1"/>
  <c r="F39" i="1" s="1"/>
  <c r="F40" i="1" s="1"/>
  <c r="G30" i="1"/>
  <c r="H30" i="1"/>
  <c r="H34" i="1" s="1"/>
  <c r="H35" i="1" s="1"/>
  <c r="H39" i="1" s="1"/>
  <c r="H40" i="1" s="1"/>
  <c r="D30" i="1"/>
  <c r="D33" i="1" s="1"/>
  <c r="D34" i="1" s="1"/>
  <c r="D35" i="1" s="1"/>
  <c r="D39" i="1" s="1"/>
  <c r="D40" i="1" s="1"/>
  <c r="E42" i="1" l="1"/>
  <c r="E43" i="1" s="1"/>
  <c r="E44" i="1" s="1"/>
  <c r="D42" i="1"/>
  <c r="D43" i="1" s="1"/>
  <c r="D44" i="1" s="1"/>
  <c r="H42" i="1"/>
  <c r="H43" i="1" s="1"/>
  <c r="H44" i="1" s="1"/>
  <c r="F42" i="1"/>
  <c r="F43" i="1" s="1"/>
  <c r="F44" i="1" s="1"/>
  <c r="G42" i="1"/>
  <c r="G43" i="1"/>
  <c r="G44" i="1" s="1"/>
</calcChain>
</file>

<file path=xl/sharedStrings.xml><?xml version="1.0" encoding="utf-8"?>
<sst xmlns="http://schemas.openxmlformats.org/spreadsheetml/2006/main" count="104" uniqueCount="99">
  <si>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</si>
  <si>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</si>
  <si>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</si>
  <si>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</si>
  <si>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</si>
  <si>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</si>
  <si>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</si>
  <si>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</si>
  <si>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</si>
  <si>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</si>
  <si>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</si>
  <si>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</si>
  <si>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</si>
  <si>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</si>
  <si>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</si>
  <si>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</si>
  <si>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</si>
  <si>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</si>
  <si>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</si>
  <si>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ССРСС- 1.</t>
  </si>
  <si>
    <t>2 кв. 2025 года</t>
  </si>
  <si>
    <t>Глава 2. Основные объекты строительства</t>
  </si>
  <si>
    <t>1</t>
  </si>
  <si>
    <t>ЛС-1</t>
  </si>
  <si>
    <t>ВЛЗ-6 кВ</t>
  </si>
  <si>
    <t>2</t>
  </si>
  <si>
    <t>ЛС-2</t>
  </si>
  <si>
    <t>КТП-250 кВ</t>
  </si>
  <si>
    <t>3</t>
  </si>
  <si>
    <t>ЛС-3</t>
  </si>
  <si>
    <t>КТП-Т-400/6/0,4 кВ</t>
  </si>
  <si>
    <t>4</t>
  </si>
  <si>
    <t>ЛС-4</t>
  </si>
  <si>
    <t>ВЛ-0,4 кВ КТП-188А</t>
  </si>
  <si>
    <t>5</t>
  </si>
  <si>
    <t>ЛС-5</t>
  </si>
  <si>
    <t>ВЛ-0,4 кВ КТП-189</t>
  </si>
  <si>
    <t>6</t>
  </si>
  <si>
    <t>ЛС-6</t>
  </si>
  <si>
    <t xml:space="preserve">Коммерческий учет. КТП-250 кВА </t>
  </si>
  <si>
    <t>7</t>
  </si>
  <si>
    <t>ЛС-7</t>
  </si>
  <si>
    <t>Коммерческий учет. КТП-400кВа</t>
  </si>
  <si>
    <t>8</t>
  </si>
  <si>
    <t>ЛС-8</t>
  </si>
  <si>
    <t>Наружное освещение (по акту) КТП-250кВа</t>
  </si>
  <si>
    <t>9</t>
  </si>
  <si>
    <t>ЛС-9</t>
  </si>
  <si>
    <t>Наружное освещение (по акту) КТП-400</t>
  </si>
  <si>
    <t>Итого по главе 2:</t>
  </si>
  <si>
    <t>Итого по главам 1-7:</t>
  </si>
  <si>
    <t>10</t>
  </si>
  <si>
    <t>Итого по главам 1-8:</t>
  </si>
  <si>
    <t>Глава 9. Прочие работы и затраты</t>
  </si>
  <si>
    <t>11</t>
  </si>
  <si>
    <t>12</t>
  </si>
  <si>
    <t>ЛС-10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</si>
  <si>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</si>
  <si>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</si>
  <si>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</si>
  <si>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</si>
  <si>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</si>
  <si>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</si>
  <si>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</si>
  <si>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</si>
  <si>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</si>
  <si>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</si>
  <si>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</si>
  <si>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</si>
  <si>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</si>
  <si>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</si>
  <si>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</si>
  <si>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</si>
  <si>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</si>
  <si>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</si>
  <si>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</si>
  <si>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</si>
  <si>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</si>
  <si>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</si>
  <si>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172938,77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</si>
  <si>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</si>
  <si>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</si>
  <si>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</si>
  <si>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</si>
  <si>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</si>
  <si>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</si>
  <si>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</si>
  <si>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</si>
  <si>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</si>
  <si>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</si>
  <si>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</si>
  <si>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</si>
  <si>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</si>
  <si>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</si>
  <si>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</si>
  <si>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</si>
  <si>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P_0056</t>
  </si>
  <si>
    <t>Реконструкция отпайки КВЛ-6 кВ от опоры № 904/53 Ф-9 ГПП-4 НПЗ (протежённость 1,560 км, демонтаж 0,9 км), реконструкция ВЛ-0,4 кВ от КТП 188 6/0,4/400 кВА (протяженность 21,910 км, демонтаж 16,18 км) , КТП 189 6/0,4/400 кВА с заменой КТП 189 6/0,4/400 кВА и установкой дополнительной КТП 6/0,4 250 кВА, установка приборов учета (1700т.у.) г.о. Новокуйбышевск Самарская область</t>
  </si>
  <si>
    <t>Реконструкция отпайки КВЛ-6 кВ от опоры № 904/53 Ф-9 ГПП-4 НПЗ (протяжённость 1,560 км, демонтаж 0,9 км), реконструкция ВЛ-0,4 кВ от КТП 188 6/0,4/400 кВА (протяженность 21,910 км, демонтаж 16,18 км) , КТП 189 6/0,4/400 кВА с заменой КТП 189 6/0,4/400 кВА и установкой дополнительной КТП 6/0,4 250 кВА, установка приборов учета (1700т.у.) г.о. Новокуйбышевск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</si>
</sst>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BF448F87-0EF1-40C5-A79A-1BD3B133A91C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C0CE8-3F29-486B-9226-97E378937574}">
  <dimension ref="A1:E35"/>
  <sheetViews>
    <sheetView tabSelected="1" topLeftCell="A13" zoomScale="90" zoomScaleNormal="90" workbookViewId="0">
      <selection activeCell="B25" sqref="B25"/>
    </sheetView>
  </sheetViews>
  <sheetFormatPr defaultColWidth="9" defaultRowHeight="14.4" x14ac:dyDescent="0.3"/>
  <cols>
    <col min="1" max="1" width="12.25" style="54" customWidth="1"/>
    <col min="2" max="2" width="114.125" style="54" customWidth="1"/>
    <col min="3" max="3" width="39.375" style="54" customWidth="1"/>
    <col min="4" max="4" width="23.125" style="54" customWidth="1"/>
    <col min="5" max="16384" width="9" style="54"/>
  </cols>
  <sheetData>
    <row r="1" spans="1:3" ht="15.75" customHeight="1" x14ac:dyDescent="0.3">
      <c r="A1" s="53"/>
      <c r="B1" s="53"/>
      <c r="C1" s="53"/>
    </row>
    <row r="2" spans="1:3" ht="15.75" customHeight="1" x14ac:dyDescent="0.3">
      <c r="A2" s="55"/>
      <c r="B2" s="55"/>
      <c r="C2" s="55"/>
    </row>
    <row r="3" spans="1:3" ht="15.75" customHeight="1" x14ac:dyDescent="0.3">
      <c r="A3" s="56"/>
      <c r="B3" s="56"/>
      <c r="C3" s="56"/>
    </row>
    <row r="4" spans="1:3" ht="15.75" customHeight="1" x14ac:dyDescent="0.3">
      <c r="A4" s="55"/>
      <c r="B4" s="55"/>
      <c r="C4" s="55"/>
    </row>
    <row r="5" spans="1:3" ht="15.75" customHeight="1" x14ac:dyDescent="0.3">
      <c r="A5" s="55"/>
      <c r="B5" s="55"/>
      <c r="C5" s="55"/>
    </row>
    <row r="6" spans="1:3" ht="15.75" customHeight="1" x14ac:dyDescent="0.3">
      <c r="A6" s="55"/>
      <c r="B6" s="55"/>
      <c r="C6" s="57"/>
    </row>
    <row r="7" spans="1:3" ht="15.75" customHeight="1" x14ac:dyDescent="0.3">
      <c r="A7" s="55"/>
      <c r="B7" s="55"/>
      <c r="C7" s="55"/>
    </row>
    <row r="8" spans="1:3" ht="15.75" customHeight="1" x14ac:dyDescent="0.3">
      <c r="A8" s="56"/>
      <c r="B8" s="56"/>
      <c r="C8" s="56"/>
    </row>
    <row r="9" spans="1:3" ht="15.75" customHeight="1" x14ac:dyDescent="0.3">
      <c r="A9" s="55"/>
      <c r="B9" s="55"/>
      <c r="C9" s="55"/>
    </row>
    <row r="10" spans="1:3" ht="15.75" customHeight="1" x14ac:dyDescent="0.3">
      <c r="A10" s="55"/>
      <c r="B10" s="55"/>
      <c r="C10" s="55"/>
    </row>
    <row r="11" spans="1:3" ht="15.75" customHeight="1" x14ac:dyDescent="0.3">
      <c r="A11" s="55"/>
      <c r="B11" s="55"/>
      <c r="C11" s="55"/>
    </row>
    <row r="12" spans="1:3" ht="15.75" customHeight="1" x14ac:dyDescent="0.3">
      <c r="A12" s="68" t="s">
        <v>80</v>
      </c>
      <c r="B12" s="68"/>
      <c r="C12" s="68"/>
    </row>
    <row r="13" spans="1:3" ht="15.75" customHeight="1" x14ac:dyDescent="0.3">
      <c r="A13" s="55"/>
      <c r="B13" s="55"/>
      <c r="C13" s="55"/>
    </row>
    <row r="14" spans="1:3" ht="15.75" customHeight="1" x14ac:dyDescent="0.3">
      <c r="A14" s="55"/>
      <c r="B14" s="55"/>
      <c r="C14" s="55"/>
    </row>
    <row r="15" spans="1:3" ht="15.75" customHeight="1" x14ac:dyDescent="0.3">
      <c r="A15" s="55"/>
      <c r="B15" s="55"/>
      <c r="C15" s="55"/>
    </row>
    <row r="16" spans="1:3" ht="20.25" customHeight="1" x14ac:dyDescent="0.3">
      <c r="A16" s="69" t="s">
        <v>96</v>
      </c>
      <c r="B16" s="69"/>
      <c r="C16" s="69"/>
    </row>
    <row r="17" spans="1:5" ht="15.75" customHeight="1" x14ac:dyDescent="0.3">
      <c r="A17" s="70" t="s">
        <v>81</v>
      </c>
      <c r="B17" s="70"/>
      <c r="C17" s="70"/>
    </row>
    <row r="18" spans="1:5" ht="15.75" customHeight="1" x14ac:dyDescent="0.3">
      <c r="A18" s="55"/>
      <c r="B18" s="55"/>
      <c r="C18" s="55"/>
    </row>
    <row r="19" spans="1:5" ht="72" customHeight="1" x14ac:dyDescent="0.3">
      <c r="A19" s="71" t="s">
        <v>98</v>
      </c>
      <c r="B19" s="71"/>
      <c r="C19" s="71"/>
    </row>
    <row r="20" spans="1:5" ht="15.75" customHeight="1" x14ac:dyDescent="0.3">
      <c r="A20" s="70" t="s">
        <v>4</v>
      </c>
      <c r="B20" s="70"/>
      <c r="C20" s="70"/>
    </row>
    <row r="21" spans="1:5" ht="15.75" customHeight="1" x14ac:dyDescent="0.3">
      <c r="A21" s="55"/>
      <c r="B21" s="55"/>
      <c r="C21" s="55"/>
    </row>
    <row r="22" spans="1:5" ht="15.75" customHeight="1" x14ac:dyDescent="0.3">
      <c r="A22" s="55"/>
      <c r="B22" s="55"/>
      <c r="C22" s="55"/>
    </row>
    <row r="23" spans="1:5" ht="47.25" customHeight="1" x14ac:dyDescent="0.3">
      <c r="A23" s="58" t="s">
        <v>82</v>
      </c>
      <c r="B23" s="58" t="s">
        <v>83</v>
      </c>
      <c r="C23" s="59" t="s">
        <v>84</v>
      </c>
      <c r="D23"/>
      <c r="E23"/>
    </row>
    <row r="24" spans="1:5" ht="15.75" customHeight="1" x14ac:dyDescent="0.3">
      <c r="A24" s="58">
        <v>1</v>
      </c>
      <c r="B24" s="58">
        <v>2</v>
      </c>
      <c r="C24" s="59">
        <v>3</v>
      </c>
      <c r="D24"/>
      <c r="E24"/>
    </row>
    <row r="25" spans="1:5" ht="15.75" customHeight="1" x14ac:dyDescent="0.3">
      <c r="A25" s="58">
        <v>1</v>
      </c>
      <c r="B25" s="60" t="s">
        <v>85</v>
      </c>
      <c r="C25" s="61"/>
      <c r="D25" s="62"/>
      <c r="E25" s="63"/>
    </row>
    <row r="26" spans="1:5" ht="15.75" customHeight="1" x14ac:dyDescent="0.3">
      <c r="A26" s="64" t="s">
        <v>86</v>
      </c>
      <c r="B26" s="60" t="s">
        <v>87</v>
      </c>
      <c r="C26" s="65">
        <f>Смета!D44+Смета!E44</f>
        <v>152048.42000000001</v>
      </c>
      <c r="D26" s="62"/>
      <c r="E26" s="63"/>
    </row>
    <row r="27" spans="1:5" ht="15.75" customHeight="1" x14ac:dyDescent="0.3">
      <c r="A27" s="64" t="s">
        <v>88</v>
      </c>
      <c r="B27" s="60" t="s">
        <v>89</v>
      </c>
      <c r="C27" s="65">
        <f>Смета!F44</f>
        <v>13817.74</v>
      </c>
      <c r="D27" s="62"/>
      <c r="E27" s="63"/>
    </row>
    <row r="28" spans="1:5" ht="15.75" customHeight="1" x14ac:dyDescent="0.3">
      <c r="A28" s="64" t="s">
        <v>90</v>
      </c>
      <c r="B28" s="60" t="s">
        <v>91</v>
      </c>
      <c r="C28" s="65">
        <f>Смета!G44</f>
        <v>7072.61</v>
      </c>
      <c r="D28" s="62"/>
      <c r="E28" s="63"/>
    </row>
    <row r="29" spans="1:5" ht="15.75" customHeight="1" x14ac:dyDescent="0.3">
      <c r="A29" s="58">
        <v>2</v>
      </c>
      <c r="B29" s="60" t="s">
        <v>92</v>
      </c>
      <c r="C29" s="65">
        <f>C26+C27+C28</f>
        <v>172938.77</v>
      </c>
      <c r="D29"/>
      <c r="E29"/>
    </row>
    <row r="30" spans="1:5" ht="15.75" customHeight="1" x14ac:dyDescent="0.3">
      <c r="A30" s="64" t="s">
        <v>93</v>
      </c>
      <c r="B30" s="60" t="s">
        <v>94</v>
      </c>
      <c r="C30" s="66">
        <f>Смета!H42</f>
        <v>28823.13</v>
      </c>
      <c r="D30"/>
      <c r="E30"/>
    </row>
    <row r="31" spans="1:5" ht="15.75" customHeight="1" x14ac:dyDescent="0.3">
      <c r="A31" s="58">
        <v>3</v>
      </c>
      <c r="B31" s="60" t="s">
        <v>95</v>
      </c>
      <c r="C31" s="65">
        <f>C29</f>
        <v>172938.77</v>
      </c>
      <c r="D31" s="62"/>
      <c r="E31" s="63"/>
    </row>
    <row r="32" spans="1:5" x14ac:dyDescent="0.3">
      <c r="C32"/>
      <c r="D32" s="67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31" zoomScale="92" zoomScaleNormal="92" workbookViewId="0">
      <selection activeCell="L36" sqref="L36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85" t="s">
        <v>17</v>
      </c>
      <c r="C1" s="86"/>
      <c r="D1" s="86"/>
      <c r="E1" s="86"/>
      <c r="F1" s="86"/>
      <c r="G1" s="86"/>
      <c r="H1" s="86"/>
      <c r="I1" s="8"/>
    </row>
    <row r="2" spans="1:12" x14ac:dyDescent="0.2">
      <c r="A2" s="80" t="s">
        <v>1</v>
      </c>
      <c r="B2" s="80"/>
      <c r="C2" s="80"/>
      <c r="D2" s="80"/>
      <c r="E2" s="80"/>
      <c r="F2" s="80"/>
      <c r="G2" s="80"/>
      <c r="H2" s="80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79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4" t="s">
        <v>2</v>
      </c>
      <c r="B6" s="84"/>
      <c r="C6" s="84"/>
      <c r="D6" s="84"/>
      <c r="E6" s="84"/>
      <c r="F6" s="84"/>
      <c r="G6" s="84"/>
      <c r="H6" s="84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9" t="s">
        <v>19</v>
      </c>
      <c r="B9" s="90"/>
      <c r="C9" s="90"/>
      <c r="D9" s="90"/>
      <c r="E9" s="90"/>
      <c r="F9" s="90"/>
      <c r="G9" s="90"/>
      <c r="H9" s="90"/>
      <c r="I9" s="13"/>
      <c r="J9" s="13"/>
    </row>
    <row r="10" spans="1:12" ht="42.75" customHeight="1" x14ac:dyDescent="0.2">
      <c r="A10" s="87" t="s">
        <v>97</v>
      </c>
      <c r="B10" s="88"/>
      <c r="C10" s="88"/>
      <c r="D10" s="88"/>
      <c r="E10" s="88"/>
      <c r="F10" s="88"/>
      <c r="G10" s="88"/>
      <c r="H10" s="88"/>
      <c r="I10" s="9"/>
      <c r="J10" s="9"/>
    </row>
    <row r="11" spans="1:12" x14ac:dyDescent="0.2">
      <c r="A11" s="84" t="s">
        <v>4</v>
      </c>
      <c r="B11" s="84"/>
      <c r="C11" s="84"/>
      <c r="D11" s="84"/>
      <c r="E11" s="84"/>
      <c r="F11" s="84"/>
      <c r="G11" s="84"/>
      <c r="H11" s="84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20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3" t="s">
        <v>6</v>
      </c>
      <c r="B15" s="91" t="s">
        <v>7</v>
      </c>
      <c r="C15" s="91" t="s">
        <v>13</v>
      </c>
      <c r="D15" s="81" t="s">
        <v>5</v>
      </c>
      <c r="E15" s="82"/>
      <c r="F15" s="82"/>
      <c r="G15" s="82"/>
      <c r="H15" s="83"/>
    </row>
    <row r="16" spans="1:12" s="18" customFormat="1" ht="69.599999999999994" thickTop="1" thickBot="1" x14ac:dyDescent="0.25">
      <c r="A16" s="94"/>
      <c r="B16" s="92"/>
      <c r="C16" s="92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21</v>
      </c>
      <c r="D18" s="43"/>
      <c r="E18" s="43"/>
      <c r="F18" s="44"/>
      <c r="G18" s="43"/>
      <c r="H18" s="43"/>
    </row>
    <row r="19" spans="1:8" x14ac:dyDescent="0.2">
      <c r="A19" s="46" t="s">
        <v>22</v>
      </c>
      <c r="B19" s="46" t="s">
        <v>23</v>
      </c>
      <c r="C19" s="47" t="s">
        <v>24</v>
      </c>
      <c r="D19" s="24">
        <v>9642.68</v>
      </c>
      <c r="E19" s="24">
        <v>158.61000000000001</v>
      </c>
      <c r="F19" s="30"/>
      <c r="G19" s="24"/>
      <c r="H19" s="24">
        <v>9801.2900000000009</v>
      </c>
    </row>
    <row r="20" spans="1:8" x14ac:dyDescent="0.2">
      <c r="A20" s="46" t="s">
        <v>25</v>
      </c>
      <c r="B20" s="46" t="s">
        <v>26</v>
      </c>
      <c r="C20" s="47" t="s">
        <v>27</v>
      </c>
      <c r="D20" s="24">
        <v>895.36</v>
      </c>
      <c r="E20" s="24">
        <v>22.82</v>
      </c>
      <c r="F20" s="30">
        <v>5050.95</v>
      </c>
      <c r="G20" s="24"/>
      <c r="H20" s="24">
        <v>5969.13</v>
      </c>
    </row>
    <row r="21" spans="1:8" x14ac:dyDescent="0.2">
      <c r="A21" s="46" t="s">
        <v>28</v>
      </c>
      <c r="B21" s="46" t="s">
        <v>29</v>
      </c>
      <c r="C21" s="47" t="s">
        <v>30</v>
      </c>
      <c r="D21" s="24">
        <v>942.67</v>
      </c>
      <c r="E21" s="24">
        <v>22.82</v>
      </c>
      <c r="F21" s="30">
        <v>6463.83</v>
      </c>
      <c r="G21" s="24"/>
      <c r="H21" s="24">
        <v>7429.32</v>
      </c>
    </row>
    <row r="22" spans="1:8" x14ac:dyDescent="0.2">
      <c r="A22" s="46" t="s">
        <v>31</v>
      </c>
      <c r="B22" s="46" t="s">
        <v>32</v>
      </c>
      <c r="C22" s="47" t="s">
        <v>33</v>
      </c>
      <c r="D22" s="24">
        <v>26047.47</v>
      </c>
      <c r="E22" s="24">
        <v>545.70000000000005</v>
      </c>
      <c r="F22" s="30"/>
      <c r="G22" s="24"/>
      <c r="H22" s="24">
        <v>26593.17</v>
      </c>
    </row>
    <row r="23" spans="1:8" x14ac:dyDescent="0.2">
      <c r="A23" s="46" t="s">
        <v>34</v>
      </c>
      <c r="B23" s="46" t="s">
        <v>35</v>
      </c>
      <c r="C23" s="47" t="s">
        <v>36</v>
      </c>
      <c r="D23" s="24">
        <v>50066.78</v>
      </c>
      <c r="E23" s="24">
        <v>1013.61</v>
      </c>
      <c r="F23" s="30"/>
      <c r="G23" s="24"/>
      <c r="H23" s="24">
        <v>51080.39</v>
      </c>
    </row>
    <row r="24" spans="1:8" x14ac:dyDescent="0.2">
      <c r="A24" s="46" t="s">
        <v>37</v>
      </c>
      <c r="B24" s="46" t="s">
        <v>38</v>
      </c>
      <c r="C24" s="47" t="s">
        <v>39</v>
      </c>
      <c r="D24" s="24">
        <v>1489.56</v>
      </c>
      <c r="E24" s="24">
        <v>12211.89</v>
      </c>
      <c r="F24" s="30"/>
      <c r="G24" s="24"/>
      <c r="H24" s="24">
        <v>13701.45</v>
      </c>
    </row>
    <row r="25" spans="1:8" x14ac:dyDescent="0.2">
      <c r="A25" s="46" t="s">
        <v>40</v>
      </c>
      <c r="B25" s="46" t="s">
        <v>41</v>
      </c>
      <c r="C25" s="47" t="s">
        <v>42</v>
      </c>
      <c r="D25" s="24">
        <v>2538.5700000000002</v>
      </c>
      <c r="E25" s="24">
        <v>20837.990000000002</v>
      </c>
      <c r="F25" s="30"/>
      <c r="G25" s="24"/>
      <c r="H25" s="24">
        <v>23376.560000000001</v>
      </c>
    </row>
    <row r="26" spans="1:8" x14ac:dyDescent="0.2">
      <c r="A26" s="46" t="s">
        <v>43</v>
      </c>
      <c r="B26" s="46" t="s">
        <v>44</v>
      </c>
      <c r="C26" s="47" t="s">
        <v>45</v>
      </c>
      <c r="D26" s="24">
        <v>77.12</v>
      </c>
      <c r="E26" s="24">
        <v>31.07</v>
      </c>
      <c r="F26" s="30"/>
      <c r="G26" s="24"/>
      <c r="H26" s="24">
        <v>108.19</v>
      </c>
    </row>
    <row r="27" spans="1:8" x14ac:dyDescent="0.2">
      <c r="A27" s="46" t="s">
        <v>46</v>
      </c>
      <c r="B27" s="46" t="s">
        <v>47</v>
      </c>
      <c r="C27" s="47" t="s">
        <v>48</v>
      </c>
      <c r="D27" s="24">
        <v>115.69</v>
      </c>
      <c r="E27" s="24">
        <v>46.61</v>
      </c>
      <c r="F27" s="30"/>
      <c r="G27" s="24"/>
      <c r="H27" s="24">
        <v>162.30000000000001</v>
      </c>
    </row>
    <row r="28" spans="1:8" x14ac:dyDescent="0.2">
      <c r="A28" s="14"/>
      <c r="B28" s="14"/>
      <c r="C28" s="47" t="s">
        <v>49</v>
      </c>
      <c r="D28" s="24">
        <v>91815.9</v>
      </c>
      <c r="E28" s="24">
        <v>34891.120000000003</v>
      </c>
      <c r="F28" s="30">
        <v>11514.78</v>
      </c>
      <c r="G28" s="24"/>
      <c r="H28" s="24">
        <v>138221.79999999999</v>
      </c>
    </row>
    <row r="29" spans="1:8" x14ac:dyDescent="0.2">
      <c r="A29" s="14"/>
      <c r="B29" s="14"/>
      <c r="C29" s="47" t="s">
        <v>50</v>
      </c>
      <c r="D29" s="24">
        <v>91815.9</v>
      </c>
      <c r="E29" s="24">
        <v>34891.120000000003</v>
      </c>
      <c r="F29" s="30">
        <v>11514.78</v>
      </c>
      <c r="G29" s="24"/>
      <c r="H29" s="24">
        <v>138221.79999999999</v>
      </c>
    </row>
    <row r="30" spans="1:8" x14ac:dyDescent="0.2">
      <c r="A30" s="14"/>
      <c r="B30" s="14"/>
      <c r="C30" s="47" t="s">
        <v>52</v>
      </c>
      <c r="D30" s="24">
        <f>D29</f>
        <v>91815.9</v>
      </c>
      <c r="E30" s="24">
        <f>E29</f>
        <v>34891.120000000003</v>
      </c>
      <c r="F30" s="24">
        <f>F29</f>
        <v>11514.78</v>
      </c>
      <c r="G30" s="24">
        <f>G29</f>
        <v>0</v>
      </c>
      <c r="H30" s="24">
        <f>H29</f>
        <v>138221.79999999999</v>
      </c>
    </row>
    <row r="31" spans="1:8" ht="12" x14ac:dyDescent="0.2">
      <c r="A31" s="41"/>
      <c r="B31" s="41"/>
      <c r="C31" s="45" t="s">
        <v>53</v>
      </c>
      <c r="D31" s="43"/>
      <c r="E31" s="43"/>
      <c r="F31" s="44"/>
      <c r="G31" s="43"/>
      <c r="H31" s="43"/>
    </row>
    <row r="32" spans="1:8" x14ac:dyDescent="0.2">
      <c r="A32" s="46" t="s">
        <v>51</v>
      </c>
      <c r="B32" s="46" t="s">
        <v>56</v>
      </c>
      <c r="C32" s="47" t="s">
        <v>57</v>
      </c>
      <c r="D32" s="24"/>
      <c r="E32" s="24"/>
      <c r="F32" s="30"/>
      <c r="G32" s="24">
        <v>1062.32</v>
      </c>
      <c r="H32" s="24">
        <v>1062.32</v>
      </c>
    </row>
    <row r="33" spans="1:8" x14ac:dyDescent="0.2">
      <c r="A33" s="14"/>
      <c r="B33" s="14"/>
      <c r="C33" s="47" t="s">
        <v>58</v>
      </c>
      <c r="D33" s="24">
        <f>D30</f>
        <v>91815.9</v>
      </c>
      <c r="E33" s="24">
        <f>E30</f>
        <v>34891.120000000003</v>
      </c>
      <c r="F33" s="30"/>
      <c r="G33" s="24">
        <v>1062.32</v>
      </c>
      <c r="H33" s="24">
        <f>H32</f>
        <v>1062.32</v>
      </c>
    </row>
    <row r="34" spans="1:8" x14ac:dyDescent="0.2">
      <c r="A34" s="14"/>
      <c r="B34" s="14"/>
      <c r="C34" s="47" t="s">
        <v>59</v>
      </c>
      <c r="D34" s="24">
        <f>D33</f>
        <v>91815.9</v>
      </c>
      <c r="E34" s="24">
        <f>E33</f>
        <v>34891.120000000003</v>
      </c>
      <c r="F34" s="24">
        <f>F30</f>
        <v>11514.78</v>
      </c>
      <c r="G34" s="24">
        <v>1062.32</v>
      </c>
      <c r="H34" s="24">
        <f>H30+H33</f>
        <v>139284.12</v>
      </c>
    </row>
    <row r="35" spans="1:8" x14ac:dyDescent="0.2">
      <c r="A35" s="14"/>
      <c r="B35" s="14"/>
      <c r="C35" s="47" t="s">
        <v>60</v>
      </c>
      <c r="D35" s="24">
        <f>D34</f>
        <v>91815.9</v>
      </c>
      <c r="E35" s="24">
        <f>E34</f>
        <v>34891.120000000003</v>
      </c>
      <c r="F35" s="24">
        <f>F34</f>
        <v>11514.78</v>
      </c>
      <c r="G35" s="24">
        <f>G34</f>
        <v>1062.32</v>
      </c>
      <c r="H35" s="24">
        <f>H34</f>
        <v>139284.12</v>
      </c>
    </row>
    <row r="36" spans="1:8" ht="174.75" customHeight="1" x14ac:dyDescent="0.2">
      <c r="A36" s="41"/>
      <c r="B36" s="41"/>
      <c r="C36" s="45" t="s">
        <v>61</v>
      </c>
      <c r="D36" s="43"/>
      <c r="E36" s="43"/>
      <c r="F36" s="44"/>
      <c r="G36" s="43"/>
      <c r="H36" s="43"/>
    </row>
    <row r="37" spans="1:8" x14ac:dyDescent="0.2">
      <c r="A37" s="46" t="s">
        <v>54</v>
      </c>
      <c r="B37" s="46" t="s">
        <v>62</v>
      </c>
      <c r="C37" s="47" t="s">
        <v>63</v>
      </c>
      <c r="D37" s="24"/>
      <c r="E37" s="24"/>
      <c r="F37" s="30"/>
      <c r="G37" s="24">
        <v>4831.5200000000004</v>
      </c>
      <c r="H37" s="24">
        <v>4831.5200000000004</v>
      </c>
    </row>
    <row r="38" spans="1:8" x14ac:dyDescent="0.2">
      <c r="A38" s="14"/>
      <c r="B38" s="14"/>
      <c r="C38" s="47" t="s">
        <v>64</v>
      </c>
      <c r="D38" s="24"/>
      <c r="E38" s="24"/>
      <c r="F38" s="30"/>
      <c r="G38" s="24">
        <v>4831.5200000000004</v>
      </c>
      <c r="H38" s="24">
        <v>4831.5200000000004</v>
      </c>
    </row>
    <row r="39" spans="1:8" ht="12" x14ac:dyDescent="0.2">
      <c r="A39" s="14"/>
      <c r="B39" s="14"/>
      <c r="C39" s="48" t="s">
        <v>65</v>
      </c>
      <c r="D39" s="49">
        <f>D35</f>
        <v>91815.9</v>
      </c>
      <c r="E39" s="49">
        <f>E35</f>
        <v>34891.120000000003</v>
      </c>
      <c r="F39" s="49">
        <f>F35</f>
        <v>11514.78</v>
      </c>
      <c r="G39" s="49">
        <f>G35+G38</f>
        <v>5893.84</v>
      </c>
      <c r="H39" s="49">
        <f>H35+H38</f>
        <v>144115.64000000001</v>
      </c>
    </row>
    <row r="40" spans="1:8" x14ac:dyDescent="0.2">
      <c r="A40" s="14"/>
      <c r="B40" s="14"/>
      <c r="C40" s="47" t="s">
        <v>66</v>
      </c>
      <c r="D40" s="24">
        <f>D39</f>
        <v>91815.9</v>
      </c>
      <c r="E40" s="24">
        <f>E39</f>
        <v>34891.120000000003</v>
      </c>
      <c r="F40" s="24">
        <f>F39</f>
        <v>11514.78</v>
      </c>
      <c r="G40" s="24">
        <f>G39</f>
        <v>5893.84</v>
      </c>
      <c r="H40" s="24">
        <f>H39</f>
        <v>144115.64000000001</v>
      </c>
    </row>
    <row r="41" spans="1:8" x14ac:dyDescent="0.2">
      <c r="A41" s="14"/>
      <c r="B41" s="14"/>
      <c r="C41" s="47" t="s">
        <v>67</v>
      </c>
      <c r="D41" s="24"/>
      <c r="E41" s="24"/>
      <c r="F41" s="30"/>
      <c r="G41" s="24"/>
      <c r="H41" s="24"/>
    </row>
    <row r="42" spans="1:8" x14ac:dyDescent="0.2">
      <c r="A42" s="46" t="s">
        <v>55</v>
      </c>
      <c r="B42" s="46" t="s">
        <v>68</v>
      </c>
      <c r="C42" s="47" t="s">
        <v>69</v>
      </c>
      <c r="D42" s="24">
        <f>D40*0.2</f>
        <v>18363.18</v>
      </c>
      <c r="E42" s="24">
        <f>E40*0.2</f>
        <v>6978.22</v>
      </c>
      <c r="F42" s="24">
        <f>F40*0.2</f>
        <v>2302.96</v>
      </c>
      <c r="G42" s="24">
        <f>G40*0.2</f>
        <v>1178.77</v>
      </c>
      <c r="H42" s="24">
        <f>H40*0.2</f>
        <v>28823.13</v>
      </c>
    </row>
    <row r="43" spans="1:8" x14ac:dyDescent="0.2">
      <c r="A43" s="14"/>
      <c r="B43" s="14"/>
      <c r="C43" s="47" t="s">
        <v>66</v>
      </c>
      <c r="D43" s="24">
        <f>D40+D42</f>
        <v>110179.08</v>
      </c>
      <c r="E43" s="24">
        <f>E40+E42</f>
        <v>41869.339999999997</v>
      </c>
      <c r="F43" s="24">
        <f>F40+F42</f>
        <v>13817.74</v>
      </c>
      <c r="G43" s="24">
        <f>G40+G42</f>
        <v>7072.61</v>
      </c>
      <c r="H43" s="24">
        <f>H40+H42</f>
        <v>172938.77</v>
      </c>
    </row>
    <row r="44" spans="1:8" ht="12" x14ac:dyDescent="0.2">
      <c r="A44" s="14"/>
      <c r="B44" s="14"/>
      <c r="C44" s="48" t="s">
        <v>70</v>
      </c>
      <c r="D44" s="49">
        <f>D43</f>
        <v>110179.08</v>
      </c>
      <c r="E44" s="49">
        <f>E43</f>
        <v>41869.339999999997</v>
      </c>
      <c r="F44" s="49">
        <f>F43</f>
        <v>13817.74</v>
      </c>
      <c r="G44" s="49">
        <f>G43</f>
        <v>7072.61</v>
      </c>
      <c r="H44" s="49">
        <f>H43</f>
        <v>172938.77</v>
      </c>
    </row>
    <row r="45" spans="1:8" x14ac:dyDescent="0.2">
      <c r="A45" s="14"/>
      <c r="B45" s="14"/>
      <c r="C45" s="47" t="s">
        <v>71</v>
      </c>
      <c r="D45" s="24"/>
      <c r="E45" s="24"/>
      <c r="F45" s="30"/>
      <c r="G45" s="24"/>
      <c r="H45" s="24"/>
    </row>
    <row r="46" spans="1:8" x14ac:dyDescent="0.2">
      <c r="A46" s="41"/>
      <c r="B46" s="41"/>
      <c r="C46" s="42"/>
      <c r="D46" s="43"/>
      <c r="E46" s="43"/>
      <c r="F46" s="44"/>
      <c r="G46" s="43"/>
      <c r="H46" s="43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78" t="s">
        <v>72</v>
      </c>
      <c r="C48" s="79"/>
      <c r="D48" s="72"/>
      <c r="E48" s="73"/>
      <c r="F48" s="73"/>
      <c r="G48" s="73"/>
      <c r="H48" s="73"/>
    </row>
    <row r="49" spans="1:8" x14ac:dyDescent="0.2">
      <c r="A49" s="14"/>
      <c r="B49" s="14"/>
      <c r="C49" s="15"/>
      <c r="D49" s="74" t="s">
        <v>73</v>
      </c>
      <c r="E49" s="75"/>
      <c r="F49" s="75"/>
      <c r="G49" s="75"/>
      <c r="H49" s="75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78" t="s">
        <v>74</v>
      </c>
      <c r="C51" s="79"/>
      <c r="D51" s="72"/>
      <c r="E51" s="73"/>
      <c r="F51" s="73"/>
      <c r="G51" s="73"/>
      <c r="H51" s="73"/>
    </row>
    <row r="52" spans="1:8" x14ac:dyDescent="0.2">
      <c r="A52" s="14"/>
      <c r="B52" s="14"/>
      <c r="C52" s="15"/>
      <c r="D52" s="74" t="s">
        <v>73</v>
      </c>
      <c r="E52" s="75"/>
      <c r="F52" s="75"/>
      <c r="G52" s="75"/>
      <c r="H52" s="75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 t="s">
        <v>75</v>
      </c>
      <c r="C54" s="50"/>
      <c r="D54" s="51" t="s">
        <v>76</v>
      </c>
      <c r="E54" s="72"/>
      <c r="F54" s="73"/>
      <c r="G54" s="73"/>
      <c r="H54" s="73"/>
    </row>
    <row r="55" spans="1:8" x14ac:dyDescent="0.2">
      <c r="A55" s="14"/>
      <c r="B55" s="14"/>
      <c r="C55" s="52" t="s">
        <v>77</v>
      </c>
      <c r="D55" s="24"/>
      <c r="E55" s="74" t="s">
        <v>73</v>
      </c>
      <c r="F55" s="75"/>
      <c r="G55" s="75"/>
      <c r="H55" s="75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 t="s">
        <v>0</v>
      </c>
      <c r="C57" s="76"/>
      <c r="D57" s="73"/>
      <c r="E57" s="73"/>
      <c r="F57" s="73"/>
      <c r="G57" s="73"/>
      <c r="H57" s="73"/>
    </row>
    <row r="58" spans="1:8" x14ac:dyDescent="0.2">
      <c r="A58" s="14"/>
      <c r="B58" s="14"/>
      <c r="C58" s="77" t="s">
        <v>78</v>
      </c>
      <c r="D58" s="75"/>
      <c r="E58" s="75"/>
      <c r="F58" s="75"/>
      <c r="G58" s="75"/>
      <c r="H58" s="75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54:H54"/>
    <mergeCell ref="E55:H55"/>
    <mergeCell ref="C57:H57"/>
    <mergeCell ref="C58:H58"/>
    <mergeCell ref="B48:C48"/>
    <mergeCell ref="D48:H48"/>
    <mergeCell ref="D49:H49"/>
    <mergeCell ref="B51:C51"/>
    <mergeCell ref="D51:H51"/>
    <mergeCell ref="D52:H52"/>
  </mergeCells>
  <phoneticPr fontId="0" type="noConversion"/>
  <printOptions horizontalCentered="1"/>
  <pageMargins left="0.78700000000000003" right="0.39400000000000002" top="0.78700000000000003" bottom="0.59099999999999997" header="0.39400000000000002" footer="0.39400000000000002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Валеева Мария Андреевна</dc:creator>
  <cp:lastModifiedBy>sasha prosekova</cp:lastModifiedBy>
  <cp:lastPrinted>2024-05-06T07:41:20Z</cp:lastPrinted>
  <dcterms:created xsi:type="dcterms:W3CDTF">1998-06-28T10:39:47Z</dcterms:created>
  <dcterms:modified xsi:type="dcterms:W3CDTF">2025-11-11T10:03:07Z</dcterms:modified>
</cp:coreProperties>
</file>